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敷金精算書" sheetId="1" state="visible" r:id="rId1"/>
    <sheet xmlns:r="http://schemas.openxmlformats.org/officeDocument/2006/relationships" name="このひな形について" sheetId="2" state="visible" r:id="rId2"/>
  </sheets>
  <definedNames>
    <definedName name="_xlnm.Print_Area" localSheetId="0">'敷金精算書'!$A$2:$G$66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/m/d"/>
    <numFmt numFmtId="165" formatCode="#,##0.0"/>
    <numFmt numFmtId="166" formatCode="0.0%"/>
    <numFmt numFmtId="167" formatCode="&quot;¥&quot;#,##0"/>
  </numFmts>
  <fonts count="13">
    <font>
      <name val="Calibri"/>
      <family val="2"/>
      <color theme="1"/>
      <sz val="11"/>
      <scheme val="minor"/>
    </font>
    <font>
      <name val="游ゴシック"/>
      <b val="1"/>
      <sz val="15"/>
    </font>
    <font>
      <name val="游ゴシック"/>
      <color rgb="000000FF"/>
      <sz val="12"/>
      <u val="single"/>
    </font>
    <font>
      <name val="游ゴシック"/>
      <color rgb="000000FF"/>
      <sz val="10.5"/>
    </font>
    <font>
      <name val="游ゴシック"/>
      <sz val="10.5"/>
    </font>
    <font>
      <name val="游ゴシック"/>
      <b val="1"/>
      <sz val="10.5"/>
    </font>
    <font>
      <name val="游ゴシック"/>
      <b val="1"/>
      <sz val="12"/>
    </font>
    <font>
      <name val="游ゴシック"/>
      <b val="1"/>
      <color rgb="00595959"/>
      <sz val="9.5"/>
    </font>
    <font>
      <name val="游ゴシック"/>
      <color rgb="00595959"/>
      <sz val="9"/>
    </font>
    <font>
      <name val="游ゴシック"/>
      <b val="1"/>
      <color rgb="00595959"/>
      <sz val="9"/>
    </font>
    <font>
      <name val="游ゴシック"/>
      <b val="1"/>
      <color rgb="00595959"/>
      <sz val="10"/>
    </font>
    <font>
      <name val="游ゴシック"/>
      <b val="1"/>
      <sz val="14"/>
    </font>
    <font>
      <name val="游ゴシック"/>
      <b val="1"/>
      <sz val="10"/>
    </font>
  </fonts>
  <fills count="2">
    <fill>
      <patternFill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/>
      <right style="thin">
        <color rgb="00000000"/>
      </right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0" fillId="0" borderId="0" applyProtection="1" pivotButton="0" quotePrefix="0" xfId="0">
      <protection locked="0" hidden="0"/>
    </xf>
    <xf numFmtId="0" fontId="9" fillId="0" borderId="0" applyAlignment="1" pivotButton="0" quotePrefix="0" xfId="0">
      <alignment horizontal="left" vertical="center"/>
    </xf>
    <xf numFmtId="0" fontId="1" fillId="0" borderId="0" applyAlignment="1" applyProtection="1" pivotButton="0" quotePrefix="0" xfId="0">
      <alignment horizontal="center" vertical="center"/>
      <protection locked="0" hidden="0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3" fillId="0" borderId="0" applyAlignment="1" applyProtection="1" pivotButton="0" quotePrefix="0" xfId="0">
      <alignment horizontal="right" vertical="center"/>
      <protection locked="0" hidden="0"/>
    </xf>
    <xf numFmtId="0" fontId="4" fillId="0" borderId="0" applyAlignment="1" applyProtection="1" pivotButton="0" quotePrefix="0" xfId="0">
      <alignment horizontal="left" vertical="center" wrapText="1"/>
      <protection locked="0" hidden="0"/>
    </xf>
    <xf numFmtId="0" fontId="4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4" applyProtection="1" pivotButton="0" quotePrefix="0" xfId="0">
      <protection locked="0" hidden="0"/>
    </xf>
    <xf numFmtId="0" fontId="3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5" applyProtection="1" pivotButton="0" quotePrefix="0" xfId="0">
      <protection locked="0" hidden="0"/>
    </xf>
    <xf numFmtId="164" fontId="3" fillId="0" borderId="1" applyAlignment="1" applyProtection="1" pivotButton="0" quotePrefix="0" xfId="0">
      <alignment horizontal="left" vertical="center" wrapText="1"/>
      <protection locked="0" hidden="0"/>
    </xf>
    <xf numFmtId="4" fontId="4" fillId="0" borderId="1" applyAlignment="1" applyProtection="1" pivotButton="0" quotePrefix="0" xfId="0">
      <alignment horizontal="right" vertical="center"/>
      <protection locked="0" hidden="0"/>
    </xf>
    <xf numFmtId="0" fontId="5" fillId="0" borderId="0" applyAlignment="1" applyProtection="1" pivotButton="0" quotePrefix="0" xfId="0">
      <alignment horizontal="left" vertical="center" wrapText="1"/>
      <protection locked="0" hidden="0"/>
    </xf>
    <xf numFmtId="3" fontId="3" fillId="0" borderId="1" applyAlignment="1" applyProtection="1" pivotButton="0" quotePrefix="0" xfId="0">
      <alignment horizontal="right" vertical="center" wrapText="1"/>
      <protection locked="0" hidden="0"/>
    </xf>
    <xf numFmtId="1" fontId="4" fillId="0" borderId="1" applyAlignment="1" applyProtection="1" pivotButton="0" quotePrefix="0" xfId="0">
      <alignment horizontal="right" vertical="center"/>
      <protection locked="0" hidden="0"/>
    </xf>
    <xf numFmtId="3" fontId="4" fillId="0" borderId="1" applyAlignment="1" applyProtection="1" pivotButton="0" quotePrefix="0" xfId="0">
      <alignment horizontal="right" vertical="center"/>
      <protection locked="0" hidden="0"/>
    </xf>
    <xf numFmtId="0" fontId="5" fillId="0" borderId="1" applyAlignment="1" applyProtection="1" pivotButton="0" quotePrefix="0" xfId="0">
      <alignment horizontal="center" vertical="center" wrapText="1"/>
      <protection locked="0" hidden="0"/>
    </xf>
    <xf numFmtId="3" fontId="3" fillId="0" borderId="1" applyAlignment="1" applyProtection="1" pivotButton="0" quotePrefix="0" xfId="0">
      <alignment horizontal="right" vertical="center"/>
      <protection locked="0" hidden="0"/>
    </xf>
    <xf numFmtId="0" fontId="3" fillId="0" borderId="1" applyAlignment="1" applyProtection="1" pivotButton="0" quotePrefix="0" xfId="0">
      <alignment horizontal="center" vertical="center" wrapText="1"/>
      <protection locked="0" hidden="0"/>
    </xf>
    <xf numFmtId="165" fontId="3" fillId="0" borderId="1" applyAlignment="1" applyProtection="1" pivotButton="0" quotePrefix="0" xfId="0">
      <alignment horizontal="right" vertical="center"/>
      <protection locked="0" hidden="0"/>
    </xf>
    <xf numFmtId="166" fontId="4" fillId="0" borderId="1" applyAlignment="1" applyProtection="1" pivotButton="0" quotePrefix="0" xfId="0">
      <alignment horizontal="right" vertical="center"/>
      <protection locked="0" hidden="0"/>
    </xf>
    <xf numFmtId="166" fontId="3" fillId="0" borderId="1" applyAlignment="1" applyProtection="1" pivotButton="0" quotePrefix="0" xfId="0">
      <alignment horizontal="right" vertical="center"/>
      <protection locked="0" hidden="0"/>
    </xf>
    <xf numFmtId="0" fontId="5" fillId="0" borderId="1" applyAlignment="1" applyProtection="1" pivotButton="0" quotePrefix="0" xfId="0">
      <alignment horizontal="right" vertical="center"/>
      <protection locked="0" hidden="0"/>
    </xf>
    <xf numFmtId="3" fontId="5" fillId="0" borderId="1" applyAlignment="1" applyProtection="1" pivotButton="0" quotePrefix="0" xfId="0">
      <alignment horizontal="right" vertical="center"/>
      <protection locked="0" hidden="0"/>
    </xf>
    <xf numFmtId="0" fontId="4" fillId="0" borderId="1" applyAlignment="1" applyProtection="1" pivotButton="0" quotePrefix="0" xfId="0">
      <alignment horizontal="left" vertical="center"/>
      <protection locked="0" hidden="0"/>
    </xf>
    <xf numFmtId="0" fontId="6" fillId="0" borderId="1" applyAlignment="1" applyProtection="1" pivotButton="0" quotePrefix="0" xfId="0">
      <alignment horizontal="left" vertical="center" wrapText="1"/>
      <protection locked="0" hidden="0"/>
    </xf>
    <xf numFmtId="167" fontId="6" fillId="0" borderId="1" applyAlignment="1" applyProtection="1" pivotButton="0" quotePrefix="0" xfId="0">
      <alignment horizontal="right" vertical="center"/>
      <protection locked="0" hidden="0"/>
    </xf>
    <xf numFmtId="0" fontId="5" fillId="0" borderId="1" applyAlignment="1" applyProtection="1" pivotButton="0" quotePrefix="0" xfId="0">
      <alignment horizontal="left" vertical="center" wrapText="1"/>
      <protection locked="0" hidden="0"/>
    </xf>
    <xf numFmtId="167" fontId="5" fillId="0" borderId="1" applyAlignment="1" applyProtection="1" pivotButton="0" quotePrefix="0" xfId="0">
      <alignment horizontal="right" vertical="center"/>
      <protection locked="0" hidden="0"/>
    </xf>
    <xf numFmtId="0" fontId="5" fillId="0" borderId="1" applyAlignment="1" applyProtection="1" pivotButton="0" quotePrefix="0" xfId="0">
      <alignment horizontal="left" vertical="center"/>
      <protection locked="0" hidden="0"/>
    </xf>
    <xf numFmtId="0" fontId="3" fillId="0" borderId="1" applyAlignment="1" applyProtection="1" pivotButton="0" quotePrefix="0" xfId="0">
      <alignment horizontal="left" vertical="top" wrapText="1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0" fillId="0" borderId="6" applyProtection="1" pivotButton="0" quotePrefix="0" xfId="0">
      <protection locked="0" hidden="0"/>
    </xf>
    <xf numFmtId="0" fontId="0" fillId="0" borderId="7" applyProtection="1" pivotButton="0" quotePrefix="0" xfId="0">
      <protection locked="0" hidden="0"/>
    </xf>
    <xf numFmtId="0" fontId="0" fillId="0" borderId="8" applyProtection="1" pivotButton="0" quotePrefix="0" xfId="0">
      <protection locked="0" hidden="0"/>
    </xf>
    <xf numFmtId="0" fontId="0" fillId="0" borderId="9" applyProtection="1" pivotButton="0" quotePrefix="0" xfId="0">
      <protection locked="0" hidden="0"/>
    </xf>
    <xf numFmtId="0" fontId="0" fillId="0" borderId="10" applyProtection="1" pivotButton="0" quotePrefix="0" xfId="0">
      <protection locked="0" hidden="0"/>
    </xf>
    <xf numFmtId="0" fontId="7" fillId="0" borderId="0" applyAlignment="1" applyProtection="1" pivotButton="0" quotePrefix="0" xfId="0">
      <alignment horizontal="left" vertical="center"/>
      <protection locked="0" hidden="0"/>
    </xf>
    <xf numFmtId="0" fontId="8" fillId="0" borderId="0" applyAlignment="1" applyProtection="1" pivotButton="0" quotePrefix="0" xfId="0">
      <alignment horizontal="left" vertical="center" wrapText="1"/>
      <protection locked="0" hidden="0"/>
    </xf>
    <xf numFmtId="0" fontId="1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66"/>
  <sheetViews>
    <sheetView showGridLines="0" workbookViewId="0">
      <pane ySplit="1" topLeftCell="A2" activePane="bottomLeft" state="frozen"/>
      <selection pane="bottomLeft" activeCell="A3" sqref="A3"/>
    </sheetView>
  </sheetViews>
  <sheetFormatPr baseColWidth="8" defaultRowHeight="15"/>
  <cols>
    <col width="22" customWidth="1" style="1" min="1" max="1"/>
    <col width="12" customWidth="1" style="1" min="2" max="2"/>
    <col width="9" customWidth="1" style="1" min="3" max="3"/>
    <col width="9" customWidth="1" style="1" min="4" max="4"/>
    <col width="9" customWidth="1" style="1" min="5" max="5"/>
    <col width="9" customWidth="1" style="1" min="6" max="6"/>
    <col width="13" customWidth="1" style="1" min="7" max="7"/>
    <col width="8.43" customWidth="1" style="1" min="8" max="16384"/>
  </cols>
  <sheetData>
    <row r="1" ht="18" customHeight="1">
      <c r="A1" s="2" t="inlineStr">
        <is>
          <t>フォーマットのご提供：大家のプーさん（無断での複製・転載を禁じます）　／　Format provided by ooya the Pooh. Unauthorized reproduction or redistribution is prohibited.</t>
        </is>
      </c>
    </row>
    <row r="2" ht="30" customHeight="1">
      <c r="A2" s="3" t="inlineStr">
        <is>
          <t>敷金精算書</t>
        </is>
      </c>
      <c r="B2" s="1" t="n"/>
      <c r="C2" s="1" t="n"/>
      <c r="D2" s="1" t="n"/>
      <c r="E2" s="1" t="n"/>
      <c r="F2" s="1" t="n"/>
      <c r="G2" s="1" t="n"/>
    </row>
    <row r="3" ht="20.4" customHeight="1">
      <c r="A3" s="4" t="inlineStr">
        <is>
          <t>○○○○　様</t>
        </is>
      </c>
      <c r="B3" s="1" t="n"/>
      <c r="C3" s="1" t="n"/>
      <c r="D3" s="5" t="inlineStr">
        <is>
          <t>精算日：　　　　年　　月　　日</t>
        </is>
      </c>
      <c r="E3" s="1" t="n"/>
      <c r="F3" s="1" t="n"/>
      <c r="G3" s="1" t="n"/>
    </row>
    <row r="4" ht="17.85" customHeight="1">
      <c r="D4" s="5" t="inlineStr">
        <is>
          <t>賃貸人：○○○○</t>
        </is>
      </c>
      <c r="E4" s="1" t="n"/>
      <c r="F4" s="1" t="n"/>
      <c r="G4" s="1" t="n"/>
    </row>
    <row r="5" ht="17.85" customHeight="1">
      <c r="D5" s="5" t="inlineStr">
        <is>
          <t>○○県○○市○○町○－○－○</t>
        </is>
      </c>
      <c r="E5" s="1" t="n"/>
      <c r="F5" s="1" t="n"/>
      <c r="G5" s="1" t="n"/>
    </row>
    <row r="6" ht="17.85" customHeight="1">
      <c r="D6" s="5" t="inlineStr">
        <is>
          <t>TEL ○○○-○○○○-○○○○</t>
        </is>
      </c>
      <c r="E6" s="1" t="n"/>
      <c r="F6" s="1" t="n"/>
      <c r="G6" s="1" t="n"/>
    </row>
    <row r="8" ht="17.85" customHeight="1">
      <c r="A8" s="6" t="inlineStr">
        <is>
          <t>賃貸借契約の終了にともない、敷金を次のとおり精算いたします。</t>
        </is>
      </c>
      <c r="B8" s="1" t="n"/>
      <c r="C8" s="1" t="n"/>
      <c r="D8" s="1" t="n"/>
      <c r="E8" s="1" t="n"/>
      <c r="F8" s="1" t="n"/>
      <c r="G8" s="1" t="n"/>
    </row>
    <row r="9" ht="21.85" customHeight="1">
      <c r="A9" s="7" t="inlineStr">
        <is>
          <t>物件名・部屋番号</t>
        </is>
      </c>
      <c r="B9" s="8" t="n"/>
      <c r="C9" s="9" t="inlineStr">
        <is>
          <t>○○○○　○○○号室</t>
        </is>
      </c>
      <c r="D9" s="10" t="n"/>
      <c r="E9" s="10" t="n"/>
      <c r="F9" s="10" t="n"/>
      <c r="G9" s="8" t="n"/>
    </row>
    <row r="10" ht="21.85" customHeight="1">
      <c r="A10" s="7" t="inlineStr">
        <is>
          <t>入居日（契約開始日）</t>
        </is>
      </c>
      <c r="B10" s="8" t="n"/>
      <c r="C10" s="11" t="n"/>
      <c r="D10" s="8" t="n"/>
    </row>
    <row r="11" ht="21.85" customHeight="1">
      <c r="A11" s="7" t="inlineStr">
        <is>
          <t>退去日（明渡し日）</t>
        </is>
      </c>
      <c r="B11" s="8" t="n"/>
      <c r="C11" s="11" t="n"/>
      <c r="D11" s="8" t="n"/>
    </row>
    <row r="12" ht="21.85" customHeight="1">
      <c r="A12" s="7" t="inlineStr">
        <is>
          <t>入居年数（年）</t>
        </is>
      </c>
      <c r="B12" s="8" t="n"/>
      <c r="C12" s="12">
        <f>IF(OR($C$10="",$C$11=""),"",ROUND(DATEDIF($C$10,$C$11,"m")/12,2))</f>
        <v/>
      </c>
      <c r="D12" s="8" t="n"/>
    </row>
    <row r="14" ht="17.85" customHeight="1">
      <c r="A14" s="13" t="inlineStr">
        <is>
          <t>１．退去月の家賃の日割り</t>
        </is>
      </c>
      <c r="B14" s="1" t="n"/>
      <c r="C14" s="1" t="n"/>
      <c r="D14" s="1" t="n"/>
      <c r="E14" s="1" t="n"/>
      <c r="F14" s="1" t="n"/>
      <c r="G14" s="1" t="n"/>
    </row>
    <row r="15" ht="21.85" customHeight="1">
      <c r="A15" s="7" t="inlineStr">
        <is>
          <t>月額の家賃（共益費込み）</t>
        </is>
      </c>
      <c r="B15" s="8" t="n"/>
      <c r="C15" s="14" t="n"/>
      <c r="D15" s="8" t="n"/>
    </row>
    <row r="16" ht="39.7" customHeight="1">
      <c r="A16" s="7" t="inlineStr">
        <is>
          <t>日割りの計算（契約書の定め）</t>
        </is>
      </c>
      <c r="B16" s="8" t="n"/>
      <c r="C16" s="9" t="inlineStr">
        <is>
          <t>その月の日数で割る</t>
        </is>
      </c>
      <c r="D16" s="8" t="n"/>
    </row>
    <row r="17" ht="21.85" customHeight="1">
      <c r="A17" s="7" t="inlineStr">
        <is>
          <t>1か月の日数</t>
        </is>
      </c>
      <c r="B17" s="8" t="n"/>
      <c r="C17" s="15">
        <f>IF($C$11="","",IF($C$16="30日で割る",30,DAY(EOMONTH($C$11,0))))</f>
        <v/>
      </c>
      <c r="D17" s="8" t="n"/>
    </row>
    <row r="18" ht="21.85" customHeight="1">
      <c r="A18" s="7" t="inlineStr">
        <is>
          <t>退去月に住んだ日数</t>
        </is>
      </c>
      <c r="B18" s="8" t="n"/>
      <c r="C18" s="15">
        <f>IF($C$11="","",MIN(DAY($C$11),$C$17))</f>
        <v/>
      </c>
      <c r="D18" s="8" t="n"/>
    </row>
    <row r="19" ht="21.85" customHeight="1">
      <c r="A19" s="7" t="inlineStr">
        <is>
          <t>退去月の日割り家賃</t>
        </is>
      </c>
      <c r="B19" s="8" t="n"/>
      <c r="C19" s="16">
        <f>IF(OR($C$15="",$C$11=""),"",ROUNDDOWN($C$15*$C$18/$C$17,0))</f>
        <v/>
      </c>
      <c r="D19" s="8" t="n"/>
    </row>
    <row r="20" ht="21.85" customHeight="1">
      <c r="A20" s="7" t="inlineStr">
        <is>
          <t>退去月分としてお支払い済みの額</t>
        </is>
      </c>
      <c r="B20" s="8" t="n"/>
      <c r="C20" s="14" t="n"/>
      <c r="D20" s="8" t="n"/>
    </row>
    <row r="22" ht="17.85" customHeight="1">
      <c r="A22" s="13" t="inlineStr">
        <is>
          <t>２．原状回復費のうち、ご負担いただく分の明細</t>
        </is>
      </c>
      <c r="B22" s="1" t="n"/>
      <c r="C22" s="1" t="n"/>
      <c r="D22" s="1" t="n"/>
      <c r="E22" s="1" t="n"/>
      <c r="F22" s="1" t="n"/>
      <c r="G22" s="1" t="n"/>
    </row>
    <row r="23" ht="32" customHeight="1">
      <c r="A23" s="17" t="inlineStr">
        <is>
          <t>場所・内容</t>
        </is>
      </c>
      <c r="B23" s="17" t="inlineStr">
        <is>
          <t>費用（税込）</t>
        </is>
      </c>
      <c r="C23" s="17" t="inlineStr">
        <is>
          <t>耐用年数</t>
        </is>
      </c>
      <c r="D23" s="17" t="inlineStr">
        <is>
          <t>経過年数</t>
        </is>
      </c>
      <c r="E23" s="17" t="inlineStr">
        <is>
          <t>残存割合</t>
        </is>
      </c>
      <c r="F23" s="17" t="inlineStr">
        <is>
          <t>負担割合</t>
        </is>
      </c>
      <c r="G23" s="17" t="inlineStr">
        <is>
          <t>ご負担額</t>
        </is>
      </c>
    </row>
    <row r="24" ht="57.55" customHeight="1">
      <c r="A24" s="9" t="inlineStr">
        <is>
          <t>（例）洋室の壁クロス張替え（たばこのヤニ・1面）</t>
        </is>
      </c>
      <c r="B24" s="18" t="n">
        <v>30000</v>
      </c>
      <c r="C24" s="19" t="n">
        <v>6</v>
      </c>
      <c r="D24" s="20" t="n">
        <v>3</v>
      </c>
      <c r="E24" s="21">
        <f>IF(OR(B24="",C24=""),"",IF(C24="考慮しない",1,IFERROR(MAX(0,1-IF(D24="",$C$12,D24)/(C24*1)),"")))</f>
        <v/>
      </c>
      <c r="F24" s="22" t="n">
        <v>1</v>
      </c>
      <c r="G24" s="16">
        <f>IF(OR(B24="",E24=""),"",ROUNDDOWN(B24*E24*IF(F24="",1,F24),0))</f>
        <v/>
      </c>
    </row>
    <row r="25" ht="20" customHeight="1">
      <c r="A25" s="9" t="n"/>
      <c r="B25" s="18" t="n"/>
      <c r="C25" s="19" t="n"/>
      <c r="D25" s="20" t="n"/>
      <c r="E25" s="21">
        <f>IF(OR(B25="",C25=""),"",IF(C25="考慮しない",1,IFERROR(MAX(0,1-IF(D25="",$C$12,D25)/(C25*1)),"")))</f>
        <v/>
      </c>
      <c r="F25" s="22" t="n"/>
      <c r="G25" s="16">
        <f>IF(OR(B25="",E25=""),"",ROUNDDOWN(B25*E25*IF(F25="",1,F25),0))</f>
        <v/>
      </c>
    </row>
    <row r="26" ht="20" customHeight="1">
      <c r="A26" s="9" t="n"/>
      <c r="B26" s="18" t="n"/>
      <c r="C26" s="19" t="n"/>
      <c r="D26" s="20" t="n"/>
      <c r="E26" s="21">
        <f>IF(OR(B26="",C26=""),"",IF(C26="考慮しない",1,IFERROR(MAX(0,1-IF(D26="",$C$12,D26)/(C26*1)),"")))</f>
        <v/>
      </c>
      <c r="F26" s="22" t="n"/>
      <c r="G26" s="16">
        <f>IF(OR(B26="",E26=""),"",ROUNDDOWN(B26*E26*IF(F26="",1,F26),0))</f>
        <v/>
      </c>
    </row>
    <row r="27" ht="20" customHeight="1">
      <c r="A27" s="9" t="n"/>
      <c r="B27" s="18" t="n"/>
      <c r="C27" s="19" t="n"/>
      <c r="D27" s="20" t="n"/>
      <c r="E27" s="21">
        <f>IF(OR(B27="",C27=""),"",IF(C27="考慮しない",1,IFERROR(MAX(0,1-IF(D27="",$C$12,D27)/(C27*1)),"")))</f>
        <v/>
      </c>
      <c r="F27" s="22" t="n"/>
      <c r="G27" s="16">
        <f>IF(OR(B27="",E27=""),"",ROUNDDOWN(B27*E27*IF(F27="",1,F27),0))</f>
        <v/>
      </c>
    </row>
    <row r="28" ht="20" customHeight="1">
      <c r="A28" s="9" t="n"/>
      <c r="B28" s="18" t="n"/>
      <c r="C28" s="19" t="n"/>
      <c r="D28" s="20" t="n"/>
      <c r="E28" s="21">
        <f>IF(OR(B28="",C28=""),"",IF(C28="考慮しない",1,IFERROR(MAX(0,1-IF(D28="",$C$12,D28)/(C28*1)),"")))</f>
        <v/>
      </c>
      <c r="F28" s="22" t="n"/>
      <c r="G28" s="16">
        <f>IF(OR(B28="",E28=""),"",ROUNDDOWN(B28*E28*IF(F28="",1,F28),0))</f>
        <v/>
      </c>
    </row>
    <row r="29" ht="20" customHeight="1">
      <c r="A29" s="9" t="n"/>
      <c r="B29" s="18" t="n"/>
      <c r="C29" s="19" t="n"/>
      <c r="D29" s="20" t="n"/>
      <c r="E29" s="21">
        <f>IF(OR(B29="",C29=""),"",IF(C29="考慮しない",1,IFERROR(MAX(0,1-IF(D29="",$C$12,D29)/(C29*1)),"")))</f>
        <v/>
      </c>
      <c r="F29" s="22" t="n"/>
      <c r="G29" s="16">
        <f>IF(OR(B29="",E29=""),"",ROUNDDOWN(B29*E29*IF(F29="",1,F29),0))</f>
        <v/>
      </c>
    </row>
    <row r="30" ht="20" customHeight="1">
      <c r="A30" s="9" t="n"/>
      <c r="B30" s="18" t="n"/>
      <c r="C30" s="19" t="n"/>
      <c r="D30" s="20" t="n"/>
      <c r="E30" s="21">
        <f>IF(OR(B30="",C30=""),"",IF(C30="考慮しない",1,IFERROR(MAX(0,1-IF(D30="",$C$12,D30)/(C30*1)),"")))</f>
        <v/>
      </c>
      <c r="F30" s="22" t="n"/>
      <c r="G30" s="16">
        <f>IF(OR(B30="",E30=""),"",ROUNDDOWN(B30*E30*IF(F30="",1,F30),0))</f>
        <v/>
      </c>
    </row>
    <row r="31" ht="22" customHeight="1">
      <c r="A31" s="23" t="inlineStr">
        <is>
          <t>合計</t>
        </is>
      </c>
      <c r="B31" s="24">
        <f>SUM(B24:B30)</f>
        <v/>
      </c>
      <c r="C31" s="25" t="n"/>
      <c r="D31" s="25" t="n"/>
      <c r="E31" s="25" t="n"/>
      <c r="F31" s="25" t="n"/>
      <c r="G31" s="24">
        <f>SUM(G24:G30)</f>
        <v/>
      </c>
    </row>
    <row r="33" ht="17.85" customHeight="1">
      <c r="A33" s="13" t="inlineStr">
        <is>
          <t>３．精算</t>
        </is>
      </c>
      <c r="B33" s="1" t="n"/>
      <c r="C33" s="1" t="n"/>
      <c r="D33" s="1" t="n"/>
      <c r="E33" s="1" t="n"/>
      <c r="F33" s="1" t="n"/>
      <c r="G33" s="1" t="n"/>
    </row>
    <row r="34" ht="22" customHeight="1">
      <c r="A34" s="17" t="inlineStr">
        <is>
          <t>お預かりしている金額</t>
        </is>
      </c>
      <c r="B34" s="10" t="n"/>
      <c r="C34" s="10" t="n"/>
      <c r="D34" s="10" t="n"/>
      <c r="E34" s="10" t="n"/>
      <c r="F34" s="8" t="n"/>
      <c r="G34" s="17" t="inlineStr">
        <is>
          <t>金額</t>
        </is>
      </c>
    </row>
    <row r="35" ht="21.85" customHeight="1">
      <c r="A35" s="7" t="inlineStr">
        <is>
          <t>敷金</t>
        </is>
      </c>
      <c r="B35" s="10" t="n"/>
      <c r="C35" s="10" t="n"/>
      <c r="D35" s="10" t="n"/>
      <c r="E35" s="10" t="n"/>
      <c r="F35" s="8" t="n"/>
      <c r="G35" s="18" t="n"/>
    </row>
    <row r="36" ht="21.85" customHeight="1">
      <c r="A36" s="7" t="inlineStr">
        <is>
          <t>退去月の家賃の払いすぎ分（１の日割りによる）</t>
        </is>
      </c>
      <c r="B36" s="10" t="n"/>
      <c r="C36" s="10" t="n"/>
      <c r="D36" s="10" t="n"/>
      <c r="E36" s="10" t="n"/>
      <c r="F36" s="8" t="n"/>
      <c r="G36" s="16">
        <f>IF(OR($C$19="",$C$20=""),0,MAX(0,$C$20-$C$19))</f>
        <v/>
      </c>
    </row>
    <row r="37" ht="21.85" customHeight="1">
      <c r="A37" s="7" t="inlineStr">
        <is>
          <t>その他（　　　　　　　　　）</t>
        </is>
      </c>
      <c r="B37" s="10" t="n"/>
      <c r="C37" s="10" t="n"/>
      <c r="D37" s="10" t="n"/>
      <c r="E37" s="10" t="n"/>
      <c r="F37" s="8" t="n"/>
      <c r="G37" s="18" t="n"/>
    </row>
    <row r="38" ht="22" customHeight="1">
      <c r="A38" s="23" t="inlineStr">
        <is>
          <t>お預かりしている金額の合計（A）</t>
        </is>
      </c>
      <c r="B38" s="10" t="n"/>
      <c r="C38" s="10" t="n"/>
      <c r="D38" s="10" t="n"/>
      <c r="E38" s="10" t="n"/>
      <c r="F38" s="8" t="n"/>
      <c r="G38" s="24">
        <f>SUM(G35:G37)</f>
        <v/>
      </c>
    </row>
    <row r="39" ht="22" customHeight="1">
      <c r="A39" s="17" t="inlineStr">
        <is>
          <t>差し引かせていただく金額</t>
        </is>
      </c>
      <c r="B39" s="10" t="n"/>
      <c r="C39" s="10" t="n"/>
      <c r="D39" s="10" t="n"/>
      <c r="E39" s="10" t="n"/>
      <c r="F39" s="8" t="n"/>
      <c r="G39" s="17" t="inlineStr">
        <is>
          <t>金額</t>
        </is>
      </c>
    </row>
    <row r="40" ht="21.85" customHeight="1">
      <c r="A40" s="7" t="inlineStr">
        <is>
          <t>未払いの家賃・共益費（退去月の分は含めない）</t>
        </is>
      </c>
      <c r="B40" s="10" t="n"/>
      <c r="C40" s="10" t="n"/>
      <c r="D40" s="10" t="n"/>
      <c r="E40" s="10" t="n"/>
      <c r="F40" s="8" t="n"/>
      <c r="G40" s="18" t="n"/>
    </row>
    <row r="41" ht="21.85" customHeight="1">
      <c r="A41" s="7" t="inlineStr">
        <is>
          <t>退去月の家賃の不足分（１の日割りによる）</t>
        </is>
      </c>
      <c r="B41" s="10" t="n"/>
      <c r="C41" s="10" t="n"/>
      <c r="D41" s="10" t="n"/>
      <c r="E41" s="10" t="n"/>
      <c r="F41" s="8" t="n"/>
      <c r="G41" s="16">
        <f>IF($C$19="",0,MAX(0,$C$19-IF($C$20="",0,$C$20)))</f>
        <v/>
      </c>
    </row>
    <row r="42" ht="21.85" customHeight="1">
      <c r="A42" s="7" t="inlineStr">
        <is>
          <t>原状回復費のご負担分（２の合計）</t>
        </is>
      </c>
      <c r="B42" s="10" t="n"/>
      <c r="C42" s="10" t="n"/>
      <c r="D42" s="10" t="n"/>
      <c r="E42" s="10" t="n"/>
      <c r="F42" s="8" t="n"/>
      <c r="G42" s="16">
        <f>$G$31</f>
        <v/>
      </c>
    </row>
    <row r="43" ht="21.85" customHeight="1">
      <c r="A43" s="7" t="inlineStr">
        <is>
          <t>ハウスクリーニング費（特約による）</t>
        </is>
      </c>
      <c r="B43" s="10" t="n"/>
      <c r="C43" s="10" t="n"/>
      <c r="D43" s="10" t="n"/>
      <c r="E43" s="10" t="n"/>
      <c r="F43" s="8" t="n"/>
      <c r="G43" s="18" t="n"/>
    </row>
    <row r="44" ht="21.85" customHeight="1">
      <c r="A44" s="7" t="inlineStr">
        <is>
          <t>鍵の交換費（特約による・紛失の場合など）</t>
        </is>
      </c>
      <c r="B44" s="10" t="n"/>
      <c r="C44" s="10" t="n"/>
      <c r="D44" s="10" t="n"/>
      <c r="E44" s="10" t="n"/>
      <c r="F44" s="8" t="n"/>
      <c r="G44" s="18" t="n"/>
    </row>
    <row r="45" ht="21.85" customHeight="1">
      <c r="A45" s="7" t="inlineStr">
        <is>
          <t>その他（　　　　　　　　　）</t>
        </is>
      </c>
      <c r="B45" s="10" t="n"/>
      <c r="C45" s="10" t="n"/>
      <c r="D45" s="10" t="n"/>
      <c r="E45" s="10" t="n"/>
      <c r="F45" s="8" t="n"/>
      <c r="G45" s="18" t="n"/>
    </row>
    <row r="46" ht="22" customHeight="1">
      <c r="A46" s="23" t="inlineStr">
        <is>
          <t>差し引かせていただく金額の合計（B）</t>
        </is>
      </c>
      <c r="B46" s="10" t="n"/>
      <c r="C46" s="10" t="n"/>
      <c r="D46" s="10" t="n"/>
      <c r="E46" s="10" t="n"/>
      <c r="F46" s="8" t="n"/>
      <c r="G46" s="24">
        <f>SUM(G40:G45)</f>
        <v/>
      </c>
    </row>
    <row r="47" ht="24.4" customHeight="1">
      <c r="A47" s="26" t="inlineStr">
        <is>
          <t>お返しする金額（A－B）</t>
        </is>
      </c>
      <c r="B47" s="10" t="n"/>
      <c r="C47" s="10" t="n"/>
      <c r="D47" s="8" t="n"/>
      <c r="E47" s="27">
        <f>MAX(0,$G$38-$G$46)</f>
        <v/>
      </c>
      <c r="F47" s="10" t="n"/>
      <c r="G47" s="8" t="n"/>
    </row>
    <row r="48" ht="21.85" customHeight="1">
      <c r="A48" s="28" t="inlineStr">
        <is>
          <t>ご請求する金額（BがAを超える分）</t>
        </is>
      </c>
      <c r="B48" s="10" t="n"/>
      <c r="C48" s="10" t="n"/>
      <c r="D48" s="8" t="n"/>
      <c r="E48" s="29">
        <f>MAX(0,$G$46-$G$38)</f>
        <v/>
      </c>
      <c r="F48" s="10" t="n"/>
      <c r="G48" s="8" t="n"/>
    </row>
    <row r="50" ht="21.85" customHeight="1">
      <c r="A50" s="7" t="inlineStr">
        <is>
          <t>お返しする日（予定）</t>
        </is>
      </c>
      <c r="B50" s="8" t="n"/>
      <c r="C50" s="9" t="inlineStr">
        <is>
          <t xml:space="preserve">　　　　年　　月　　日</t>
        </is>
      </c>
      <c r="D50" s="10" t="n"/>
      <c r="E50" s="10" t="n"/>
      <c r="F50" s="10" t="n"/>
      <c r="G50" s="8" t="n"/>
    </row>
    <row r="51" ht="39.7" customHeight="1">
      <c r="A51" s="7" t="inlineStr">
        <is>
          <t>お返しする口座（確認用）</t>
        </is>
      </c>
      <c r="B51" s="8" t="n"/>
      <c r="C51" s="9" t="inlineStr">
        <is>
          <t>○○銀行　○○支店　普通　口座番号の下4桁　○○○○</t>
        </is>
      </c>
      <c r="D51" s="10" t="n"/>
      <c r="E51" s="10" t="n"/>
      <c r="F51" s="10" t="n"/>
      <c r="G51" s="8" t="n"/>
    </row>
    <row r="52" ht="21.85" customHeight="1">
      <c r="A52" s="7" t="inlineStr">
        <is>
          <t>ご請求がある場合のお支払期限</t>
        </is>
      </c>
      <c r="B52" s="8" t="n"/>
      <c r="C52" s="9" t="inlineStr">
        <is>
          <t xml:space="preserve">　　　　年　　月　　日</t>
        </is>
      </c>
      <c r="D52" s="10" t="n"/>
      <c r="E52" s="10" t="n"/>
      <c r="F52" s="10" t="n"/>
      <c r="G52" s="8" t="n"/>
    </row>
    <row r="53" ht="39.7" customHeight="1">
      <c r="A53" s="7" t="inlineStr">
        <is>
          <t>ご請求がある場合のお振込先</t>
        </is>
      </c>
      <c r="B53" s="8" t="n"/>
      <c r="C53" s="9" t="inlineStr">
        <is>
          <t>○○銀行　○○支店　普通　○○○○○○○　口座名義　○○○○</t>
        </is>
      </c>
      <c r="D53" s="10" t="n"/>
      <c r="E53" s="10" t="n"/>
      <c r="F53" s="10" t="n"/>
      <c r="G53" s="8" t="n"/>
    </row>
    <row r="54">
      <c r="A54" s="30" t="inlineStr">
        <is>
          <t>備考（ご不明な点がございましたら、ご遠慮なくお問い合わせください）</t>
        </is>
      </c>
      <c r="B54" s="10" t="n"/>
      <c r="C54" s="10" t="n"/>
      <c r="D54" s="10" t="n"/>
      <c r="E54" s="10" t="n"/>
      <c r="F54" s="10" t="n"/>
      <c r="G54" s="8" t="n"/>
    </row>
    <row r="55">
      <c r="A55" s="31" t="n"/>
      <c r="B55" s="32" t="n"/>
      <c r="C55" s="32" t="n"/>
      <c r="D55" s="32" t="n"/>
      <c r="E55" s="32" t="n"/>
      <c r="F55" s="32" t="n"/>
      <c r="G55" s="33" t="n"/>
    </row>
    <row r="56">
      <c r="A56" s="34" t="n"/>
      <c r="B56" s="1" t="n"/>
      <c r="C56" s="1" t="n"/>
      <c r="D56" s="1" t="n"/>
      <c r="E56" s="1" t="n"/>
      <c r="F56" s="1" t="n"/>
      <c r="G56" s="35" t="n"/>
    </row>
    <row r="57">
      <c r="A57" s="36" t="n"/>
      <c r="B57" s="37" t="n"/>
      <c r="C57" s="37" t="n"/>
      <c r="D57" s="37" t="n"/>
      <c r="E57" s="37" t="n"/>
      <c r="F57" s="37" t="n"/>
      <c r="G57" s="38" t="n"/>
    </row>
    <row r="58">
      <c r="A58" s="39" t="inlineStr">
        <is>
          <t>この表の使い方</t>
        </is>
      </c>
      <c r="B58" s="1" t="n"/>
      <c r="C58" s="1" t="n"/>
      <c r="D58" s="1" t="n"/>
      <c r="E58" s="1" t="n"/>
      <c r="F58" s="1" t="n"/>
      <c r="G58" s="1" t="n"/>
    </row>
    <row r="59" ht="30.6" customHeight="1">
      <c r="A59" s="40" t="inlineStr">
        <is>
          <t>・耐用年数は、原状回復ガイドラインの目安で選びます。クロス・カーペット・クッションフロア・畳床は6年、流し台は5年です。</t>
        </is>
      </c>
      <c r="B59" s="1" t="n"/>
      <c r="C59" s="1" t="n"/>
      <c r="D59" s="1" t="n"/>
      <c r="E59" s="1" t="n"/>
      <c r="F59" s="1" t="n"/>
      <c r="G59" s="1" t="n"/>
    </row>
    <row r="60" ht="30.6" customHeight="1">
      <c r="A60" s="40" t="inlineStr">
        <is>
          <t>・エアコン・冷蔵庫・ガス機器・インターホンは6年、金属製以外の家具は8年、便器・洗面台は15年です。</t>
        </is>
      </c>
      <c r="B60" s="1" t="n"/>
      <c r="C60" s="1" t="n"/>
      <c r="D60" s="1" t="n"/>
      <c r="E60" s="1" t="n"/>
      <c r="F60" s="1" t="n"/>
      <c r="G60" s="1" t="n"/>
    </row>
    <row r="61" ht="30.6" customHeight="1">
      <c r="A61" s="40" t="inlineStr">
        <is>
          <t>・ユニットバス・浴槽・建物に固定された下駄箱は、建物の耐用年数（木造22年、鉄筋コンクリート造47年など）を選びます。</t>
        </is>
      </c>
      <c r="B61" s="1" t="n"/>
      <c r="C61" s="1" t="n"/>
      <c r="D61" s="1" t="n"/>
      <c r="E61" s="1" t="n"/>
      <c r="F61" s="1" t="n"/>
      <c r="G61" s="1" t="n"/>
    </row>
    <row r="62" ht="30.6" customHeight="1">
      <c r="A62" s="40" t="inlineStr">
        <is>
          <t>・畳表、襖紙・障子紙、柱、フローリングの部分補修、鍵の紛失、清掃を怠った場合のクリーニングは「考慮しない」を選びます。</t>
        </is>
      </c>
      <c r="B62" s="1" t="n"/>
      <c r="C62" s="1" t="n"/>
      <c r="D62" s="1" t="n"/>
      <c r="E62" s="1" t="n"/>
      <c r="F62" s="1" t="n"/>
      <c r="G62" s="1" t="n"/>
    </row>
    <row r="63" ht="30.6" customHeight="1">
      <c r="A63" s="40" t="inlineStr">
        <is>
          <t>・残存割合は「1－経過年数÷耐用年数」で、耐用年数を過ぎると0%です（ガイドラインでは残存価値1円）。</t>
        </is>
      </c>
      <c r="B63" s="1" t="n"/>
      <c r="C63" s="1" t="n"/>
      <c r="D63" s="1" t="n"/>
      <c r="E63" s="1" t="n"/>
      <c r="F63" s="1" t="n"/>
      <c r="G63" s="1" t="n"/>
    </row>
    <row r="64" ht="30.6" customHeight="1">
      <c r="A64" s="40" t="inlineStr">
        <is>
          <t>・耐用年数を過ぎた設備でも、借主さんの故意・過失で使えなくした場合は、元に戻す工事費の負担を求められることがあります。</t>
        </is>
      </c>
      <c r="B64" s="1" t="n"/>
      <c r="C64" s="1" t="n"/>
      <c r="D64" s="1" t="n"/>
      <c r="E64" s="1" t="n"/>
      <c r="F64" s="1" t="n"/>
      <c r="G64" s="1" t="n"/>
    </row>
    <row r="65" ht="30.6" customHeight="1">
      <c r="A65" s="40" t="inlineStr">
        <is>
          <t>・負担割合は、借主さんの責任が一部だけの場合に50%などと入れます。空欄なら100%で計算します。</t>
        </is>
      </c>
      <c r="B65" s="1" t="n"/>
      <c r="C65" s="1" t="n"/>
      <c r="D65" s="1" t="n"/>
      <c r="E65" s="1" t="n"/>
      <c r="F65" s="1" t="n"/>
      <c r="G65" s="1" t="n"/>
    </row>
    <row r="66" ht="30.6" customHeight="1">
      <c r="A66" s="40" t="inlineStr">
        <is>
          <t>・日割りは1円未満を切り捨てています。退去月の家賃をまだ受け取っていない場合は「お支払い済みの額」を空欄にします。</t>
        </is>
      </c>
      <c r="B66" s="1" t="n"/>
      <c r="C66" s="1" t="n"/>
      <c r="D66" s="1" t="n"/>
      <c r="E66" s="1" t="n"/>
      <c r="F66" s="1" t="n"/>
      <c r="G66" s="1" t="n"/>
    </row>
  </sheetData>
  <sheetProtection selectLockedCells="0" selectUnlockedCells="0" sheet="1" objects="0" insertRows="0" insertHyperlinks="0" autoFilter="0" scenarios="0" formatColumns="0" deleteColumns="0" insertColumns="0" pivotTables="0" deleteRows="0" formatCells="0" formatRows="0" sort="0" password="D359"/>
  <mergeCells count="66">
    <mergeCell ref="A41:F41"/>
    <mergeCell ref="A14:G14"/>
    <mergeCell ref="D3:G3"/>
    <mergeCell ref="A15:B15"/>
    <mergeCell ref="A46:F46"/>
    <mergeCell ref="A8:G8"/>
    <mergeCell ref="C15:D15"/>
    <mergeCell ref="A11:B11"/>
    <mergeCell ref="A22:G22"/>
    <mergeCell ref="A37:F37"/>
    <mergeCell ref="A51:B51"/>
    <mergeCell ref="A62:G62"/>
    <mergeCell ref="A3:C3"/>
    <mergeCell ref="D5:G5"/>
    <mergeCell ref="A63:G63"/>
    <mergeCell ref="C20:D20"/>
    <mergeCell ref="A16:B16"/>
    <mergeCell ref="A42:F42"/>
    <mergeCell ref="C10:D10"/>
    <mergeCell ref="C16:D16"/>
    <mergeCell ref="A58:G58"/>
    <mergeCell ref="A48:D48"/>
    <mergeCell ref="C50:G50"/>
    <mergeCell ref="A35:F35"/>
    <mergeCell ref="A59:G59"/>
    <mergeCell ref="A64:G64"/>
    <mergeCell ref="A18:B18"/>
    <mergeCell ref="A60:G60"/>
    <mergeCell ref="C9:G9"/>
    <mergeCell ref="A12:B12"/>
    <mergeCell ref="A38:F38"/>
    <mergeCell ref="A43:F43"/>
    <mergeCell ref="C12:D12"/>
    <mergeCell ref="A50:B50"/>
    <mergeCell ref="A61:G61"/>
    <mergeCell ref="A44:F44"/>
    <mergeCell ref="C11:D11"/>
    <mergeCell ref="D6:G6"/>
    <mergeCell ref="E47:G47"/>
    <mergeCell ref="C51:G51"/>
    <mergeCell ref="A54:G54"/>
    <mergeCell ref="A34:F34"/>
    <mergeCell ref="A40:F40"/>
    <mergeCell ref="A17:B17"/>
    <mergeCell ref="A65:G65"/>
    <mergeCell ref="C17:D17"/>
    <mergeCell ref="A39:F39"/>
    <mergeCell ref="C52:G52"/>
    <mergeCell ref="A53:B53"/>
    <mergeCell ref="A20:B20"/>
    <mergeCell ref="A66:G66"/>
    <mergeCell ref="A52:B52"/>
    <mergeCell ref="A36:F36"/>
    <mergeCell ref="A19:B19"/>
    <mergeCell ref="A45:F45"/>
    <mergeCell ref="A10:B10"/>
    <mergeCell ref="C19:D19"/>
    <mergeCell ref="E48:G48"/>
    <mergeCell ref="A2:G2"/>
    <mergeCell ref="A55:G57"/>
    <mergeCell ref="C53:G53"/>
    <mergeCell ref="C18:D18"/>
    <mergeCell ref="A9:B9"/>
    <mergeCell ref="A47:D47"/>
    <mergeCell ref="A33:G33"/>
    <mergeCell ref="D4:G4"/>
  </mergeCells>
  <dataValidations count="2">
    <dataValidation sqref="C16" showDropDown="0" showInputMessage="0" showErrorMessage="0" allowBlank="1" type="list">
      <formula1>"その月の日数で割る,30日で割る"</formula1>
    </dataValidation>
    <dataValidation sqref="C24:C30" showDropDown="0" showInputMessage="0" showErrorMessage="0" allowBlank="1" type="list">
      <formula1>"5,6,8,15,22,47,考慮しない"</formula1>
    </dataValidation>
  </dataValidations>
  <printOptions horizontalCentered="1"/>
  <pageMargins left="0.5" right="0.5" top="0.6" bottom="0.6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B3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 ht="18" customHeight="1">
      <c r="B2" s="41" t="inlineStr">
        <is>
          <t>大家のプーさん　事務の書類ひな形集</t>
        </is>
      </c>
    </row>
    <row r="3" ht="18" customHeight="1">
      <c r="B3" s="42" t="inlineStr">
        <is>
          <t>このひな形について</t>
        </is>
      </c>
    </row>
    <row r="5" ht="18" customHeight="1">
      <c r="B5" s="43" t="inlineStr">
        <is>
          <t>■ この表について</t>
        </is>
      </c>
    </row>
    <row r="6" ht="48" customHeight="1">
      <c r="B6" s="44" t="inlineStr">
        <is>
          <t>お預かりしている敷金から、未払いの家賃や借主さんにご負担いただく原状回復費を差し引き、お返しする金額を計算する精算書です。入居年数と耐用年数による負担割合も自動で計算され、そのまま借主さんへの説明に使えます。</t>
        </is>
      </c>
    </row>
    <row r="8" ht="18" customHeight="1">
      <c r="B8" s="43" t="inlineStr">
        <is>
          <t>■ 色の見方</t>
        </is>
      </c>
    </row>
    <row r="9" ht="32" customHeight="1">
      <c r="B9" s="44" t="inlineStr">
        <is>
          <t>青い文字のところに入力してください。黒い文字のところは、計算式が入っていて自動で計算されます（計算式のセルは消さないようにご注意ください）。</t>
        </is>
      </c>
    </row>
    <row r="10" ht="18" customHeight="1">
      <c r="B10" s="44" t="inlineStr">
        <is>
          <t>「（例）」と書いてある行は記入例です。お使いになるときは消すか、上書きしてください。</t>
        </is>
      </c>
    </row>
    <row r="12" ht="18" customHeight="1">
      <c r="B12" s="43" t="inlineStr">
        <is>
          <t>■ 使い方</t>
        </is>
      </c>
    </row>
    <row r="13" ht="32" customHeight="1">
      <c r="B13" s="44" t="inlineStr">
        <is>
          <t>・青い文字のところに、入居日・退去日・敷金・家賃などを入れます。入居年数、日割りの家賃、お返しする金額は自動で計算されます。</t>
        </is>
      </c>
    </row>
    <row r="14" ht="32" customHeight="1">
      <c r="B14" s="44" t="inlineStr">
        <is>
          <t>・原状回復費の明細には、見積書の金額のうち借主さんの負担になる部分（クロスなら傷のある面の分など）だけを入れ、耐用年数をプルダウンから選びます。</t>
        </is>
      </c>
    </row>
    <row r="15" ht="32" customHeight="1">
      <c r="B15" s="44" t="inlineStr">
        <is>
          <t>・経過年数の列は、空欄のままなら入居年数で計算します。入居時に新品でなかった設備は、入居前に経過していた年数を足した年数を入れてください。</t>
        </is>
      </c>
    </row>
    <row r="16" ht="32" customHeight="1">
      <c r="B16" s="44" t="inlineStr">
        <is>
          <t>・ハウスクリーニング代などは、契約書に特約がある場合だけ入れます。お渡しするときは、見積書や写真を添えると納得していただきやすくなります。</t>
        </is>
      </c>
    </row>
    <row r="18" ht="18" customHeight="1">
      <c r="B18" s="43" t="inlineStr">
        <is>
          <t>■ ご利用の条件</t>
        </is>
      </c>
    </row>
    <row r="19" ht="18" customHeight="1">
      <c r="B19" s="44" t="inlineStr">
        <is>
          <t>・このひな形は、ご自身のお仕事や暮らしの中で、自由に書き換えてお使いいただけます。</t>
        </is>
      </c>
    </row>
    <row r="20" ht="18" customHeight="1">
      <c r="B20" s="44" t="inlineStr">
        <is>
          <t>・ひな形そのもの（このファイル）の再配布・販売・ほかのサイトへの転載は、ご遠慮ください。</t>
        </is>
      </c>
    </row>
    <row r="21" ht="32" customHeight="1">
      <c r="B21" s="44" t="inlineStr">
        <is>
          <t>・各シートのいちばん上の行に提供元の表記を入れています。この表記とこのシートは、書き換えられないようにしてあります。提供元の表記は、印刷には出ません。</t>
        </is>
      </c>
    </row>
    <row r="22" ht="32" customHeight="1">
      <c r="B22" s="44" t="inlineStr">
        <is>
          <t>・表の中身は、自由に書き換えられます（行や列の追加・削除、書式の変更、並べ替え、シートのコピーや名前の変更もできます）。</t>
        </is>
      </c>
    </row>
    <row r="24" ht="18" customHeight="1">
      <c r="B24" s="43" t="inlineStr">
        <is>
          <t>■ ご注意</t>
        </is>
      </c>
    </row>
    <row r="25" ht="48" customHeight="1">
      <c r="B25" s="44" t="inlineStr">
        <is>
          <t>・通常の使い方による損耗や経年変化は、民法621条により原則として貸主の負担です。負担割合の計算は国土交通省「原状回復をめぐるトラブルとガイドライン」の経過年数の考え方（耐用年数で残存価値1円）に沿った概算です。</t>
        </is>
      </c>
    </row>
    <row r="26" ht="32" customHeight="1">
      <c r="B26" s="44" t="inlineStr">
        <is>
          <t>・このひな形は、一般的な場面を想定した参考書式です。お使いになる前に、内容がご自身の状況に合っているかをご確認いただき、必要に応じて書き換えてください。</t>
        </is>
      </c>
    </row>
    <row r="27" ht="32" customHeight="1">
      <c r="B27" s="44" t="inlineStr">
        <is>
          <t>・契約・法律・税金に関わる書類は、使う前に弁護士・司法書士・税理士などの専門家にご相談いただくと安心です。</t>
        </is>
      </c>
    </row>
    <row r="28" ht="18" customHeight="1">
      <c r="B28" s="44" t="inlineStr">
        <is>
          <t>・このひな形を使ったことで生じた損害については、責任を負いかねます。あらかじめご了承ください。</t>
        </is>
      </c>
    </row>
    <row r="31" ht="18" customHeight="1">
      <c r="B31" s="45" t="inlineStr">
        <is>
          <t>フォーマットのご提供：大家のプーさん（無断での複製・転載を禁じます）</t>
        </is>
      </c>
    </row>
    <row r="32" ht="32" customHeight="1">
      <c r="B32" s="46" t="inlineStr">
        <is>
          <t>Format provided by ooya the Pooh. Unauthorized reproduction or redistribution is prohibited.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359"/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</Application>
</Properties>
</file>

<file path=docProps/core.xml><?xml version="1.0" encoding="utf-8"?>
<cp:coreProperties xmlns:cp="http://schemas.openxmlformats.org/package/2006/metadata/core-properties">
  <dc:creator xmlns:dc="http://purl.org/dc/elements/1.1/">大家のプーさん</dc:creator>
  <dc:title xmlns:dc="http://purl.org/dc/elements/1.1/">敷金精算書</dc:title>
  <dc:description xmlns:dc="http://purl.org/dc/elements/1.1/">フォーマットのご提供：大家のプーさん（無断での複製・転載を禁じます） / Format provided by ooya the Pooh. Unauthorized reproduction or redistribution is prohibited.</dc:description>
  <dcterms:created xmlns:dcterms="http://purl.org/dc/terms/" xmlns:xsi="http://www.w3.org/2001/XMLSchema-instance" xsi:type="dcterms:W3CDTF">2026-10-11T04:18:12Z</dcterms:created>
  <dcterms:modified xmlns:dcterms="http://purl.org/dc/terms/" xmlns:xsi="http://www.w3.org/2001/XMLSchema-instance" xsi:type="dcterms:W3CDTF">2026-10-11T04:18:12Z</dcterms:modified>
  <cp:lastModifiedBy>大家のプーさん</cp:lastModifiedBy>
  <cp:category>大家のプーさん（ooya the Pooh）</cp:category>
  <cp:keywords>大家のプーさん, ooya the Pooh</cp:keywords>
</cp:coreProperties>
</file>